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<sst xmlns="http://schemas.openxmlformats.org/spreadsheetml/2006/main" count="197" uniqueCount="44">
  <si>
    <t>Cod tip decont</t>
  </si>
  <si>
    <t>Perioadă raportare</t>
  </si>
  <si>
    <t>Valoare</t>
  </si>
  <si>
    <t>Cod partener</t>
  </si>
  <si>
    <t>Nume partener</t>
  </si>
  <si>
    <t>IUL2020 FARM CAS-MM</t>
  </si>
  <si>
    <t>7005439</t>
  </si>
  <si>
    <t>MED-SERV UNITED SRL</t>
  </si>
  <si>
    <t>9378655</t>
  </si>
  <si>
    <t>SENSIBLU</t>
  </si>
  <si>
    <t>14844662</t>
  </si>
  <si>
    <t>UNICA FARM SRL</t>
  </si>
  <si>
    <t>3596251</t>
  </si>
  <si>
    <t>S.I.E.P.C.O.F.A.R.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</si>
  <si>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</si>
  <si>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</si>
  <si>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</si>
  <si>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</si>
  <si>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</si>
  <si>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</si>
  <si>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</si>
  <si>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</si>
  <si>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2201108</t>
  </si>
  <si>
    <t>GENTIANA SRL</t>
  </si>
  <si>
    <t>SARALEX SRL</t>
  </si>
  <si>
    <t>16508707</t>
  </si>
  <si>
    <t>FRM</t>
  </si>
  <si>
    <t>FRM-MSS</t>
  </si>
  <si>
    <t>BIOREX SRL Total</t>
  </si>
  <si>
    <t>CATENA HYGEIA Total</t>
  </si>
  <si>
    <t>FARMACIA SOMESAN SRL Total</t>
  </si>
  <si>
    <t>GENTIANA SRL Total</t>
  </si>
  <si>
    <t>MED-SERV UNITED SRL Total</t>
  </si>
  <si>
    <t>NORDPHARM S.R.L. Total</t>
  </si>
  <si>
    <t>S.I.E.P.C.O.F.A.R. Total</t>
  </si>
  <si>
    <t>SARALEX SRL Total</t>
  </si>
  <si>
    <t>SENSIBLU Total</t>
  </si>
  <si>
    <t>UNICA FARM SRL Total</t>
  </si>
  <si>
    <t>SERVICIUL DECONTARE SERVICII MEDICALE, ACORDURI, REGULAMENTE SI FORMULARE EUROPENE</t>
  </si>
  <si>
    <t>TOTAL GENERAL</t>
  </si>
  <si>
    <t>Propus spre decontare</t>
  </si>
  <si>
    <t>IULIE II   2020 - SUMELE DECONTATE DIN FACTURILE AFERENTE REŢETELOR COMPENSATE 20%+50%+90%+100%</t>
  </si>
  <si>
    <t>Plata partiala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</si>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</sst>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56">
      <selection activeCell="H78" sqref="H78"/>
    </sheetView>
  </sheetViews>
  <sheetFormatPr defaultColWidth="9.140625" defaultRowHeight="12.75" outlineLevelRow="2"/>
  <cols>
    <col min="1" max="1" width="25.140625" style="0" customWidth="1"/>
    <col min="2" max="2" width="23.28125" style="0" customWidth="1"/>
    <col min="3" max="3" width="13.8515625" style="0" customWidth="1"/>
    <col min="4" max="4" width="9.57421875" style="0" customWidth="1"/>
    <col min="5" max="5" width="13.140625" style="0" customWidth="1"/>
    <col min="6" max="6" width="10.140625" style="0" customWidth="1"/>
    <col min="7" max="7" width="15.00390625" style="0" customWidth="1"/>
    <col min="8" max="8" width="35.140625" style="0" customWidth="1"/>
    <col min="9" max="9" width="12.28125" style="0" hidden="1" customWidth="1"/>
    <col min="10" max="10" width="0" style="0" hidden="1" customWidth="1"/>
  </cols>
  <sheetData>
    <row r="1" ht="12.75">
      <c r="A1" s="6"/>
    </row>
    <row r="2" ht="12.75">
      <c r="A2" s="6" t="s">
        <v>38</v>
      </c>
    </row>
    <row r="3" ht="12.75">
      <c r="A3" s="6"/>
    </row>
    <row r="4" spans="1:8" ht="12.75">
      <c r="A4" s="17" t="s">
        <v>41</v>
      </c>
      <c r="B4" s="18"/>
      <c r="C4" s="18"/>
      <c r="D4" s="18"/>
      <c r="E4" s="18"/>
      <c r="F4" s="18"/>
      <c r="G4" s="18"/>
      <c r="H4" s="18"/>
    </row>
    <row r="5" spans="2:8" ht="12.75">
      <c r="B5" s="17"/>
      <c r="C5" s="18"/>
      <c r="D5" s="18"/>
      <c r="E5" s="18"/>
      <c r="F5" s="18"/>
      <c r="G5" s="18"/>
      <c r="H5" s="18"/>
    </row>
    <row r="6" spans="1:8" ht="25.5">
      <c r="A6" s="1" t="s">
        <v>0</v>
      </c>
      <c r="B6" s="1" t="s">
        <v>1</v>
      </c>
      <c r="C6" s="1" t="s">
        <v>2</v>
      </c>
      <c r="D6" s="13" t="s">
        <v>42</v>
      </c>
      <c r="E6" s="13" t="s">
        <v>40</v>
      </c>
      <c r="F6" s="13" t="s">
        <v>43</v>
      </c>
      <c r="G6" s="1" t="s">
        <v>3</v>
      </c>
      <c r="H6" s="1" t="s">
        <v>4</v>
      </c>
    </row>
    <row r="7" spans="1:10" ht="12.75" outlineLevel="2">
      <c r="A7" s="2" t="s">
        <v>26</v>
      </c>
      <c r="B7" s="2" t="s">
        <v>5</v>
      </c>
      <c r="C7" s="3">
        <v>25441.09</v>
      </c>
      <c r="D7" s="3">
        <v>0</v>
      </c>
      <c r="E7" s="3">
        <v>25441.09</v>
      </c>
      <c r="F7" s="3"/>
      <c r="G7" s="2" t="s">
        <v>19</v>
      </c>
      <c r="H7" s="2" t="s">
        <v>18</v>
      </c>
      <c r="I7">
        <f aca="true" t="shared" si="0" ref="I7:I19">IF(C7&gt;100000,C7,0)</f>
        <v>0</v>
      </c>
      <c r="J7">
        <f aca="true" t="shared" si="1" ref="J7:J19">I7*57.36/100</f>
        <v>0</v>
      </c>
    </row>
    <row r="8" spans="1:10" ht="12.75" outlineLevel="2">
      <c r="A8" s="2" t="s">
        <v>26</v>
      </c>
      <c r="B8" s="2" t="s">
        <v>5</v>
      </c>
      <c r="C8" s="3">
        <v>26411.04</v>
      </c>
      <c r="D8" s="3">
        <v>0</v>
      </c>
      <c r="E8" s="3">
        <v>26411.04</v>
      </c>
      <c r="F8" s="3"/>
      <c r="G8" s="2" t="s">
        <v>19</v>
      </c>
      <c r="H8" s="2" t="s">
        <v>18</v>
      </c>
      <c r="I8">
        <f t="shared" si="0"/>
        <v>0</v>
      </c>
      <c r="J8">
        <f t="shared" si="1"/>
        <v>0</v>
      </c>
    </row>
    <row r="9" spans="1:10" ht="12.75" outlineLevel="2">
      <c r="A9" s="2" t="s">
        <v>27</v>
      </c>
      <c r="B9" s="2" t="s">
        <v>5</v>
      </c>
      <c r="C9" s="3">
        <v>51294.84</v>
      </c>
      <c r="D9" s="3">
        <v>0</v>
      </c>
      <c r="E9" s="3">
        <v>51294.84</v>
      </c>
      <c r="F9" s="3"/>
      <c r="G9" s="2" t="s">
        <v>19</v>
      </c>
      <c r="H9" s="2" t="s">
        <v>18</v>
      </c>
      <c r="I9">
        <f t="shared" si="0"/>
        <v>0</v>
      </c>
      <c r="J9">
        <f t="shared" si="1"/>
        <v>0</v>
      </c>
    </row>
    <row r="10" spans="1:10" ht="12.75" outlineLevel="1">
      <c r="A10" s="4" t="s">
        <v>28</v>
      </c>
      <c r="B10" s="2"/>
      <c r="C10" s="10">
        <f>SUBTOTAL(9,C7:C9)</f>
        <v>103146.97</v>
      </c>
      <c r="D10" s="10">
        <f>SUBTOTAL(9,D7:D9)</f>
        <v>0</v>
      </c>
      <c r="E10" s="10">
        <f>SUBTOTAL(9,E7:E9)</f>
        <v>103146.97</v>
      </c>
      <c r="F10" s="10"/>
      <c r="G10" s="4"/>
      <c r="H10" s="2">
        <f>SUBTOTAL(9,H7:H9)</f>
        <v>0</v>
      </c>
      <c r="I10">
        <f t="shared" si="0"/>
        <v>103146.97</v>
      </c>
      <c r="J10">
        <f t="shared" si="1"/>
        <v>59165.101991999996</v>
      </c>
    </row>
    <row r="11" spans="1:10" ht="12.75" outlineLevel="2">
      <c r="A11" s="2" t="s">
        <v>26</v>
      </c>
      <c r="B11" s="2" t="s">
        <v>5</v>
      </c>
      <c r="C11" s="3">
        <v>46942.27</v>
      </c>
      <c r="D11" s="3">
        <v>0</v>
      </c>
      <c r="E11" s="3">
        <v>46942.27</v>
      </c>
      <c r="F11" s="3"/>
      <c r="G11" s="2" t="s">
        <v>14</v>
      </c>
      <c r="H11" s="2" t="s">
        <v>15</v>
      </c>
      <c r="I11">
        <f t="shared" si="0"/>
        <v>0</v>
      </c>
      <c r="J11">
        <f t="shared" si="1"/>
        <v>0</v>
      </c>
    </row>
    <row r="12" spans="1:11" ht="12.75" outlineLevel="2">
      <c r="A12" s="2" t="s">
        <v>26</v>
      </c>
      <c r="B12" s="2" t="s">
        <v>5</v>
      </c>
      <c r="C12" s="3">
        <v>61365.47</v>
      </c>
      <c r="D12" s="3">
        <v>0</v>
      </c>
      <c r="E12" s="3">
        <v>61365.47</v>
      </c>
      <c r="F12" s="3"/>
      <c r="G12" s="2" t="s">
        <v>14</v>
      </c>
      <c r="H12" s="2" t="s">
        <v>15</v>
      </c>
      <c r="I12">
        <f t="shared" si="0"/>
        <v>0</v>
      </c>
      <c r="J12">
        <f t="shared" si="1"/>
        <v>0</v>
      </c>
      <c r="K12" s="14"/>
    </row>
    <row r="13" spans="1:10" ht="12.75" outlineLevel="2">
      <c r="A13" s="2" t="s">
        <v>26</v>
      </c>
      <c r="B13" s="2" t="s">
        <v>5</v>
      </c>
      <c r="C13" s="3">
        <v>74149.63</v>
      </c>
      <c r="D13" s="3">
        <v>0</v>
      </c>
      <c r="E13" s="3">
        <v>74149.63</v>
      </c>
      <c r="F13" s="3"/>
      <c r="G13" s="2" t="s">
        <v>14</v>
      </c>
      <c r="H13" s="2" t="s">
        <v>15</v>
      </c>
      <c r="I13">
        <f t="shared" si="0"/>
        <v>0</v>
      </c>
      <c r="J13">
        <f t="shared" si="1"/>
        <v>0</v>
      </c>
    </row>
    <row r="14" spans="1:10" ht="12.75" outlineLevel="2">
      <c r="A14" s="2" t="s">
        <v>26</v>
      </c>
      <c r="B14" s="2" t="s">
        <v>5</v>
      </c>
      <c r="C14" s="3">
        <v>107870.72</v>
      </c>
      <c r="D14" s="3">
        <v>0</v>
      </c>
      <c r="E14" s="3">
        <v>107870.72</v>
      </c>
      <c r="F14" s="3"/>
      <c r="G14" s="2" t="s">
        <v>14</v>
      </c>
      <c r="H14" s="2" t="s">
        <v>15</v>
      </c>
      <c r="J14">
        <f t="shared" si="1"/>
        <v>0</v>
      </c>
    </row>
    <row r="15" spans="1:10" ht="12.75" outlineLevel="2">
      <c r="A15" s="2" t="s">
        <v>27</v>
      </c>
      <c r="B15" s="2" t="s">
        <v>5</v>
      </c>
      <c r="C15" s="3">
        <v>19204.26</v>
      </c>
      <c r="D15" s="3">
        <v>0</v>
      </c>
      <c r="E15" s="3">
        <v>19204.26</v>
      </c>
      <c r="F15" s="3"/>
      <c r="G15" s="2" t="s">
        <v>14</v>
      </c>
      <c r="H15" s="2" t="s">
        <v>15</v>
      </c>
      <c r="I15">
        <f t="shared" si="0"/>
        <v>0</v>
      </c>
      <c r="J15">
        <f t="shared" si="1"/>
        <v>0</v>
      </c>
    </row>
    <row r="16" spans="1:10" ht="12.75" outlineLevel="2">
      <c r="A16" s="2" t="s">
        <v>27</v>
      </c>
      <c r="B16" s="2" t="s">
        <v>5</v>
      </c>
      <c r="C16" s="3">
        <v>2947.43</v>
      </c>
      <c r="D16" s="3">
        <v>0</v>
      </c>
      <c r="E16" s="3">
        <v>2947.43</v>
      </c>
      <c r="F16" s="3"/>
      <c r="G16" s="2" t="s">
        <v>14</v>
      </c>
      <c r="H16" s="2" t="s">
        <v>15</v>
      </c>
      <c r="I16">
        <f t="shared" si="0"/>
        <v>0</v>
      </c>
      <c r="J16">
        <f t="shared" si="1"/>
        <v>0</v>
      </c>
    </row>
    <row r="17" spans="1:10" ht="12.75" outlineLevel="2">
      <c r="A17" s="2" t="s">
        <v>27</v>
      </c>
      <c r="B17" s="2" t="s">
        <v>5</v>
      </c>
      <c r="C17" s="3">
        <v>338.72</v>
      </c>
      <c r="D17" s="3">
        <v>0</v>
      </c>
      <c r="E17" s="3">
        <v>338.72</v>
      </c>
      <c r="F17" s="3"/>
      <c r="G17" s="2" t="s">
        <v>14</v>
      </c>
      <c r="H17" s="2" t="s">
        <v>15</v>
      </c>
      <c r="I17">
        <f t="shared" si="0"/>
        <v>0</v>
      </c>
      <c r="J17">
        <f t="shared" si="1"/>
        <v>0</v>
      </c>
    </row>
    <row r="18" spans="1:10" ht="12.75" outlineLevel="2">
      <c r="A18" s="2" t="s">
        <v>27</v>
      </c>
      <c r="B18" s="2" t="s">
        <v>5</v>
      </c>
      <c r="C18" s="3">
        <v>30287.7</v>
      </c>
      <c r="D18" s="3">
        <v>0</v>
      </c>
      <c r="E18" s="3">
        <v>30287.7</v>
      </c>
      <c r="F18" s="3"/>
      <c r="G18" s="2" t="s">
        <v>14</v>
      </c>
      <c r="H18" s="2" t="s">
        <v>15</v>
      </c>
      <c r="I18">
        <f t="shared" si="0"/>
        <v>0</v>
      </c>
      <c r="J18">
        <f t="shared" si="1"/>
        <v>0</v>
      </c>
    </row>
    <row r="19" spans="1:10" ht="12.75" outlineLevel="1">
      <c r="A19" s="4" t="s">
        <v>29</v>
      </c>
      <c r="B19" s="2"/>
      <c r="C19" s="10">
        <f>SUBTOTAL(9,C11:C18)</f>
        <v>343106.19999999995</v>
      </c>
      <c r="D19" s="10">
        <f>SUBTOTAL(9,D11:D18)</f>
        <v>0</v>
      </c>
      <c r="E19" s="10">
        <f>SUBTOTAL(9,E11:E18)</f>
        <v>343106.19999999995</v>
      </c>
      <c r="F19" s="10"/>
      <c r="G19" s="4"/>
      <c r="H19" s="2">
        <f>SUBTOTAL(9,H11:H18)</f>
        <v>0</v>
      </c>
      <c r="I19">
        <f t="shared" si="0"/>
        <v>343106.19999999995</v>
      </c>
      <c r="J19">
        <f t="shared" si="1"/>
        <v>196805.71631999995</v>
      </c>
    </row>
    <row r="20" spans="1:10" ht="12.75" outlineLevel="2">
      <c r="A20" s="2" t="s">
        <v>26</v>
      </c>
      <c r="B20" s="2" t="s">
        <v>5</v>
      </c>
      <c r="C20" s="3">
        <v>124451.54</v>
      </c>
      <c r="D20" s="3">
        <v>0</v>
      </c>
      <c r="E20" s="3">
        <v>124451.54</v>
      </c>
      <c r="F20" s="3"/>
      <c r="G20" s="2" t="s">
        <v>20</v>
      </c>
      <c r="H20" s="2" t="s">
        <v>21</v>
      </c>
      <c r="J20">
        <f>I20*57.36/100</f>
        <v>0</v>
      </c>
    </row>
    <row r="21" spans="1:10" ht="12.75" outlineLevel="2">
      <c r="A21" s="2" t="s">
        <v>26</v>
      </c>
      <c r="B21" s="2" t="s">
        <v>5</v>
      </c>
      <c r="C21" s="3">
        <v>14851.08</v>
      </c>
      <c r="D21" s="3">
        <v>0</v>
      </c>
      <c r="E21" s="3">
        <v>14851.08</v>
      </c>
      <c r="F21" s="3"/>
      <c r="G21" s="2" t="s">
        <v>20</v>
      </c>
      <c r="H21" s="2" t="s">
        <v>21</v>
      </c>
      <c r="I21">
        <f>IF(C21&gt;100000,C21,0)</f>
        <v>0</v>
      </c>
      <c r="J21">
        <f>I21*57.36/100</f>
        <v>0</v>
      </c>
    </row>
    <row r="22" spans="1:10" ht="12.75" outlineLevel="2">
      <c r="A22" s="2" t="s">
        <v>27</v>
      </c>
      <c r="B22" s="2" t="s">
        <v>5</v>
      </c>
      <c r="C22" s="3">
        <v>7745.34</v>
      </c>
      <c r="D22" s="3">
        <v>0</v>
      </c>
      <c r="E22" s="3">
        <v>7745.34</v>
      </c>
      <c r="F22" s="3"/>
      <c r="G22" s="2" t="s">
        <v>20</v>
      </c>
      <c r="H22" s="2" t="s">
        <v>21</v>
      </c>
      <c r="I22">
        <f>IF(C22&gt;100000,C22,0)</f>
        <v>0</v>
      </c>
      <c r="J22">
        <f>I22*57.36/100</f>
        <v>0</v>
      </c>
    </row>
    <row r="23" spans="1:10" ht="12.75" outlineLevel="1">
      <c r="A23" s="4" t="s">
        <v>30</v>
      </c>
      <c r="B23" s="2"/>
      <c r="C23" s="10">
        <f>SUBTOTAL(9,C20:C22)</f>
        <v>147047.96</v>
      </c>
      <c r="D23" s="10">
        <f>SUBTOTAL(9,D20:D22)</f>
        <v>0</v>
      </c>
      <c r="E23" s="10">
        <f>SUBTOTAL(9,E20:E22)</f>
        <v>147047.96</v>
      </c>
      <c r="F23" s="10"/>
      <c r="G23" s="4"/>
      <c r="H23" s="2">
        <f>SUBTOTAL(9,H20:H22)</f>
        <v>0</v>
      </c>
      <c r="I23">
        <f>IF(C23&gt;100000,C23,0)</f>
        <v>147047.96</v>
      </c>
      <c r="J23">
        <f>I23*57.36/100</f>
        <v>84346.709856</v>
      </c>
    </row>
    <row r="24" spans="1:10" ht="12.75" outlineLevel="2">
      <c r="A24" s="2" t="s">
        <v>26</v>
      </c>
      <c r="B24" s="2" t="s">
        <v>5</v>
      </c>
      <c r="C24" s="3">
        <v>106251.28</v>
      </c>
      <c r="D24" s="3">
        <v>0</v>
      </c>
      <c r="E24" s="3">
        <v>106251.28</v>
      </c>
      <c r="F24" s="3"/>
      <c r="G24" s="2" t="s">
        <v>22</v>
      </c>
      <c r="H24" s="2" t="s">
        <v>23</v>
      </c>
      <c r="J24">
        <f aca="true" t="shared" si="2" ref="J24:J32">I24*57.36/100</f>
        <v>0</v>
      </c>
    </row>
    <row r="25" spans="1:10" ht="12.75" outlineLevel="2">
      <c r="A25" s="2" t="s">
        <v>27</v>
      </c>
      <c r="B25" s="2" t="s">
        <v>5</v>
      </c>
      <c r="C25" s="3">
        <v>42149.04</v>
      </c>
      <c r="D25" s="3">
        <v>0</v>
      </c>
      <c r="E25" s="3">
        <v>42149.04</v>
      </c>
      <c r="F25" s="3"/>
      <c r="G25" s="2" t="s">
        <v>22</v>
      </c>
      <c r="H25" s="2" t="s">
        <v>23</v>
      </c>
      <c r="I25">
        <f>IF(C25&gt;100000,C25,0)</f>
        <v>0</v>
      </c>
      <c r="J25">
        <f t="shared" si="2"/>
        <v>0</v>
      </c>
    </row>
    <row r="26" spans="1:10" ht="12.75" outlineLevel="1">
      <c r="A26" s="4" t="s">
        <v>31</v>
      </c>
      <c r="B26" s="2"/>
      <c r="C26" s="10">
        <f>SUBTOTAL(9,C24:C25)</f>
        <v>148400.32</v>
      </c>
      <c r="D26" s="10">
        <f>SUBTOTAL(9,D24:D25)</f>
        <v>0</v>
      </c>
      <c r="E26" s="10">
        <f>SUBTOTAL(9,E24:E25)</f>
        <v>148400.32</v>
      </c>
      <c r="F26" s="10"/>
      <c r="G26" s="4"/>
      <c r="H26" s="2">
        <f>SUBTOTAL(9,H24:H25)</f>
        <v>0</v>
      </c>
      <c r="I26">
        <f>IF(C26&gt;100000,C26,0)</f>
        <v>148400.32</v>
      </c>
      <c r="J26">
        <f t="shared" si="2"/>
        <v>85122.42355200001</v>
      </c>
    </row>
    <row r="27" spans="1:10" ht="12.75" outlineLevel="2">
      <c r="A27" s="2" t="s">
        <v>26</v>
      </c>
      <c r="B27" s="2" t="s">
        <v>5</v>
      </c>
      <c r="C27" s="3">
        <v>115082.73</v>
      </c>
      <c r="D27" s="3">
        <v>0</v>
      </c>
      <c r="E27" s="15">
        <v>115082.73</v>
      </c>
      <c r="F27" s="15"/>
      <c r="G27" s="2" t="s">
        <v>6</v>
      </c>
      <c r="H27" s="2" t="s">
        <v>7</v>
      </c>
      <c r="J27">
        <f t="shared" si="2"/>
        <v>0</v>
      </c>
    </row>
    <row r="28" spans="1:10" ht="12.75" outlineLevel="2">
      <c r="A28" s="2" t="s">
        <v>26</v>
      </c>
      <c r="B28" s="2" t="s">
        <v>5</v>
      </c>
      <c r="C28" s="3">
        <v>127365.07</v>
      </c>
      <c r="D28" s="3">
        <v>0</v>
      </c>
      <c r="E28" s="15">
        <v>127365.07</v>
      </c>
      <c r="F28" s="15"/>
      <c r="G28" s="2" t="s">
        <v>6</v>
      </c>
      <c r="H28" s="2" t="s">
        <v>7</v>
      </c>
      <c r="J28">
        <f t="shared" si="2"/>
        <v>0</v>
      </c>
    </row>
    <row r="29" spans="1:10" ht="12.75" outlineLevel="2">
      <c r="A29" s="2" t="s">
        <v>26</v>
      </c>
      <c r="B29" s="2" t="s">
        <v>5</v>
      </c>
      <c r="C29" s="3">
        <v>58487.02</v>
      </c>
      <c r="D29" s="3">
        <v>0</v>
      </c>
      <c r="E29" s="3">
        <v>58487.02</v>
      </c>
      <c r="F29" s="3"/>
      <c r="G29" s="2" t="s">
        <v>6</v>
      </c>
      <c r="H29" s="2" t="s">
        <v>7</v>
      </c>
      <c r="I29">
        <f>IF(C29&gt;100000,C29,0)</f>
        <v>0</v>
      </c>
      <c r="J29">
        <f t="shared" si="2"/>
        <v>0</v>
      </c>
    </row>
    <row r="30" spans="1:10" ht="12.75" outlineLevel="2">
      <c r="A30" s="2" t="s">
        <v>27</v>
      </c>
      <c r="B30" s="2" t="s">
        <v>5</v>
      </c>
      <c r="C30" s="3">
        <v>30935.57</v>
      </c>
      <c r="D30" s="3">
        <v>0</v>
      </c>
      <c r="E30" s="15">
        <v>30935.57</v>
      </c>
      <c r="F30" s="15"/>
      <c r="G30" s="2" t="s">
        <v>6</v>
      </c>
      <c r="H30" s="2" t="s">
        <v>7</v>
      </c>
      <c r="I30">
        <f>IF(C30&gt;100000,C30,0)</f>
        <v>0</v>
      </c>
      <c r="J30">
        <f t="shared" si="2"/>
        <v>0</v>
      </c>
    </row>
    <row r="31" spans="1:10" ht="12.75" outlineLevel="2">
      <c r="A31" s="2" t="s">
        <v>27</v>
      </c>
      <c r="B31" s="2" t="s">
        <v>5</v>
      </c>
      <c r="C31" s="3">
        <v>27635.02</v>
      </c>
      <c r="D31" s="3">
        <v>0</v>
      </c>
      <c r="E31" s="15">
        <v>27635.02</v>
      </c>
      <c r="F31" s="15"/>
      <c r="G31" s="2" t="s">
        <v>6</v>
      </c>
      <c r="H31" s="2" t="s">
        <v>7</v>
      </c>
      <c r="I31">
        <f>IF(C31&gt;100000,C31,0)</f>
        <v>0</v>
      </c>
      <c r="J31">
        <f t="shared" si="2"/>
        <v>0</v>
      </c>
    </row>
    <row r="32" spans="1:10" ht="12.75" outlineLevel="1">
      <c r="A32" s="4" t="s">
        <v>32</v>
      </c>
      <c r="B32" s="2"/>
      <c r="C32" s="10">
        <f>SUBTOTAL(9,C27:C31)</f>
        <v>359505.41000000003</v>
      </c>
      <c r="D32" s="10">
        <f>SUBTOTAL(9,D27:D31)</f>
        <v>0</v>
      </c>
      <c r="E32" s="10">
        <f>SUBTOTAL(9,E27:E31)</f>
        <v>359505.41000000003</v>
      </c>
      <c r="F32" s="10"/>
      <c r="G32" s="4"/>
      <c r="H32" s="2">
        <f>SUBTOTAL(9,H27:H31)</f>
        <v>0</v>
      </c>
      <c r="I32">
        <f>IF(C32&gt;100000,C32,0)</f>
        <v>359505.41000000003</v>
      </c>
      <c r="J32">
        <f t="shared" si="2"/>
        <v>206212.30317600002</v>
      </c>
    </row>
    <row r="33" spans="1:10" ht="12.75" outlineLevel="2">
      <c r="A33" s="2" t="s">
        <v>26</v>
      </c>
      <c r="B33" s="2" t="s">
        <v>5</v>
      </c>
      <c r="C33" s="3">
        <v>140809.14</v>
      </c>
      <c r="D33" s="3">
        <v>0</v>
      </c>
      <c r="E33" s="3">
        <v>140809.14</v>
      </c>
      <c r="F33" s="3"/>
      <c r="G33" s="2" t="s">
        <v>17</v>
      </c>
      <c r="H33" s="2" t="s">
        <v>16</v>
      </c>
      <c r="J33">
        <f aca="true" t="shared" si="3" ref="J33:J48">I33*57.36/100</f>
        <v>0</v>
      </c>
    </row>
    <row r="34" spans="1:10" ht="12.75" outlineLevel="2">
      <c r="A34" s="2" t="s">
        <v>26</v>
      </c>
      <c r="B34" s="2" t="s">
        <v>5</v>
      </c>
      <c r="C34" s="3">
        <v>232797.02</v>
      </c>
      <c r="D34" s="3">
        <v>0</v>
      </c>
      <c r="E34" s="3">
        <f>C34-F34</f>
        <v>68735.78</v>
      </c>
      <c r="F34" s="3">
        <v>164061.24</v>
      </c>
      <c r="G34" s="2" t="s">
        <v>17</v>
      </c>
      <c r="H34" s="2" t="s">
        <v>16</v>
      </c>
      <c r="J34">
        <f t="shared" si="3"/>
        <v>0</v>
      </c>
    </row>
    <row r="35" spans="1:10" ht="12.75" outlineLevel="2">
      <c r="A35" s="2" t="s">
        <v>26</v>
      </c>
      <c r="B35" s="2" t="s">
        <v>5</v>
      </c>
      <c r="C35" s="3">
        <v>94764.44</v>
      </c>
      <c r="D35" s="3">
        <v>0</v>
      </c>
      <c r="E35" s="3">
        <v>94764.44</v>
      </c>
      <c r="F35" s="3"/>
      <c r="G35" s="2" t="s">
        <v>17</v>
      </c>
      <c r="H35" s="2" t="s">
        <v>16</v>
      </c>
      <c r="J35">
        <f t="shared" si="3"/>
        <v>0</v>
      </c>
    </row>
    <row r="36" spans="1:10" ht="12.75" outlineLevel="2">
      <c r="A36" s="2" t="s">
        <v>26</v>
      </c>
      <c r="B36" s="2" t="s">
        <v>5</v>
      </c>
      <c r="C36" s="3">
        <v>135483.54</v>
      </c>
      <c r="D36" s="3">
        <v>0</v>
      </c>
      <c r="E36" s="3">
        <v>135483.54</v>
      </c>
      <c r="F36" s="3"/>
      <c r="G36" s="2" t="s">
        <v>17</v>
      </c>
      <c r="H36" s="2" t="s">
        <v>16</v>
      </c>
      <c r="J36">
        <f t="shared" si="3"/>
        <v>0</v>
      </c>
    </row>
    <row r="37" spans="1:10" ht="12.75" outlineLevel="2">
      <c r="A37" s="2" t="s">
        <v>26</v>
      </c>
      <c r="B37" s="2" t="s">
        <v>5</v>
      </c>
      <c r="C37" s="3">
        <v>103121.51</v>
      </c>
      <c r="D37" s="3">
        <v>0</v>
      </c>
      <c r="E37" s="3">
        <v>103121.51</v>
      </c>
      <c r="F37" s="3"/>
      <c r="G37" s="2" t="s">
        <v>17</v>
      </c>
      <c r="H37" s="2" t="s">
        <v>16</v>
      </c>
      <c r="J37">
        <f t="shared" si="3"/>
        <v>0</v>
      </c>
    </row>
    <row r="38" spans="1:10" ht="12.75" outlineLevel="2">
      <c r="A38" s="2" t="s">
        <v>27</v>
      </c>
      <c r="B38" s="2" t="s">
        <v>5</v>
      </c>
      <c r="C38" s="3">
        <v>2269.54</v>
      </c>
      <c r="D38" s="3">
        <v>0</v>
      </c>
      <c r="E38" s="3">
        <v>2269.54</v>
      </c>
      <c r="F38" s="3"/>
      <c r="G38" s="2" t="s">
        <v>17</v>
      </c>
      <c r="H38" s="2" t="s">
        <v>16</v>
      </c>
      <c r="J38">
        <f t="shared" si="3"/>
        <v>0</v>
      </c>
    </row>
    <row r="39" spans="1:10" ht="12.75" outlineLevel="2">
      <c r="A39" s="2" t="s">
        <v>27</v>
      </c>
      <c r="B39" s="2" t="s">
        <v>5</v>
      </c>
      <c r="C39" s="3">
        <v>29846.56</v>
      </c>
      <c r="D39" s="3">
        <v>0</v>
      </c>
      <c r="E39" s="3">
        <v>29846.56</v>
      </c>
      <c r="F39" s="3"/>
      <c r="G39" s="2" t="s">
        <v>17</v>
      </c>
      <c r="H39" s="2" t="s">
        <v>16</v>
      </c>
      <c r="J39">
        <f t="shared" si="3"/>
        <v>0</v>
      </c>
    </row>
    <row r="40" spans="1:10" ht="12.75" outlineLevel="2">
      <c r="A40" s="2" t="s">
        <v>27</v>
      </c>
      <c r="B40" s="2" t="s">
        <v>5</v>
      </c>
      <c r="C40" s="3">
        <v>52117.35</v>
      </c>
      <c r="D40" s="3">
        <v>0</v>
      </c>
      <c r="E40" s="3">
        <v>52117.35</v>
      </c>
      <c r="F40" s="3"/>
      <c r="G40" s="2" t="s">
        <v>17</v>
      </c>
      <c r="H40" s="2" t="s">
        <v>16</v>
      </c>
      <c r="J40">
        <f t="shared" si="3"/>
        <v>0</v>
      </c>
    </row>
    <row r="41" spans="1:10" ht="12.75" outlineLevel="2">
      <c r="A41" s="2" t="s">
        <v>27</v>
      </c>
      <c r="B41" s="2" t="s">
        <v>5</v>
      </c>
      <c r="C41" s="3">
        <v>117517.68</v>
      </c>
      <c r="D41" s="3">
        <v>0</v>
      </c>
      <c r="E41" s="3">
        <v>117517.68</v>
      </c>
      <c r="F41" s="3"/>
      <c r="G41" s="2" t="s">
        <v>17</v>
      </c>
      <c r="H41" s="2" t="s">
        <v>16</v>
      </c>
      <c r="J41">
        <f t="shared" si="3"/>
        <v>0</v>
      </c>
    </row>
    <row r="42" spans="1:10" ht="12.75" outlineLevel="2">
      <c r="A42" s="2" t="s">
        <v>27</v>
      </c>
      <c r="B42" s="2" t="s">
        <v>5</v>
      </c>
      <c r="C42" s="3">
        <v>26441.78</v>
      </c>
      <c r="D42" s="3">
        <v>0</v>
      </c>
      <c r="E42" s="3">
        <v>26441.78</v>
      </c>
      <c r="F42" s="3"/>
      <c r="G42" s="2" t="s">
        <v>17</v>
      </c>
      <c r="H42" s="2" t="s">
        <v>16</v>
      </c>
      <c r="I42">
        <f>IF(C42&gt;100000,C42,0)</f>
        <v>0</v>
      </c>
      <c r="J42">
        <f t="shared" si="3"/>
        <v>0</v>
      </c>
    </row>
    <row r="43" spans="1:10" ht="12.75" outlineLevel="1">
      <c r="A43" s="4" t="s">
        <v>33</v>
      </c>
      <c r="B43" s="2"/>
      <c r="C43" s="10">
        <f>SUBTOTAL(9,C33:C42)</f>
        <v>935168.56</v>
      </c>
      <c r="D43" s="10">
        <f>SUBTOTAL(9,D33:D42)</f>
        <v>0</v>
      </c>
      <c r="E43" s="10">
        <f>SUBTOTAL(9,E33:E42)</f>
        <v>771107.3200000001</v>
      </c>
      <c r="F43" s="10">
        <f>SUBTOTAL(9,F33:F42)</f>
        <v>164061.24</v>
      </c>
      <c r="G43" s="4"/>
      <c r="H43" s="2">
        <f>SUBTOTAL(9,H33:H42)</f>
        <v>0</v>
      </c>
      <c r="I43">
        <f>IF(C43&gt;100000,C43,0)</f>
        <v>935168.56</v>
      </c>
      <c r="J43">
        <f t="shared" si="3"/>
        <v>536412.6860160001</v>
      </c>
    </row>
    <row r="44" spans="1:10" ht="12.75" outlineLevel="2">
      <c r="A44" s="2" t="s">
        <v>26</v>
      </c>
      <c r="B44" s="2" t="s">
        <v>5</v>
      </c>
      <c r="C44" s="3">
        <v>45488.09</v>
      </c>
      <c r="D44" s="3">
        <v>0</v>
      </c>
      <c r="E44" s="3">
        <v>45488.09</v>
      </c>
      <c r="F44" s="3"/>
      <c r="G44" s="2" t="s">
        <v>12</v>
      </c>
      <c r="H44" s="2" t="s">
        <v>13</v>
      </c>
      <c r="I44">
        <f aca="true" t="shared" si="4" ref="I44:I56">IF(C44&gt;100000,C44,0)</f>
        <v>0</v>
      </c>
      <c r="J44">
        <f t="shared" si="3"/>
        <v>0</v>
      </c>
    </row>
    <row r="45" spans="1:10" ht="12.75" outlineLevel="2">
      <c r="A45" s="2" t="s">
        <v>26</v>
      </c>
      <c r="B45" s="2" t="s">
        <v>5</v>
      </c>
      <c r="C45" s="3">
        <v>55006.53</v>
      </c>
      <c r="D45" s="3">
        <v>0</v>
      </c>
      <c r="E45" s="3">
        <v>55006.53</v>
      </c>
      <c r="F45" s="3"/>
      <c r="G45" s="2" t="s">
        <v>12</v>
      </c>
      <c r="H45" s="2" t="s">
        <v>13</v>
      </c>
      <c r="I45">
        <f t="shared" si="4"/>
        <v>0</v>
      </c>
      <c r="J45">
        <f t="shared" si="3"/>
        <v>0</v>
      </c>
    </row>
    <row r="46" spans="1:10" ht="12.75" outlineLevel="2">
      <c r="A46" s="2" t="s">
        <v>27</v>
      </c>
      <c r="B46" s="2" t="s">
        <v>5</v>
      </c>
      <c r="C46" s="3">
        <v>13221.77</v>
      </c>
      <c r="D46" s="3">
        <v>0</v>
      </c>
      <c r="E46" s="3">
        <v>13221.77</v>
      </c>
      <c r="F46" s="3"/>
      <c r="G46" s="2" t="s">
        <v>12</v>
      </c>
      <c r="H46" s="2" t="s">
        <v>13</v>
      </c>
      <c r="I46">
        <f t="shared" si="4"/>
        <v>0</v>
      </c>
      <c r="J46">
        <f t="shared" si="3"/>
        <v>0</v>
      </c>
    </row>
    <row r="47" spans="1:10" ht="12.75" outlineLevel="2">
      <c r="A47" s="2" t="s">
        <v>27</v>
      </c>
      <c r="B47" s="2" t="s">
        <v>5</v>
      </c>
      <c r="C47" s="3">
        <v>69351.49</v>
      </c>
      <c r="D47" s="3">
        <v>0</v>
      </c>
      <c r="E47" s="3">
        <v>69351.49</v>
      </c>
      <c r="F47" s="3"/>
      <c r="G47" s="2" t="s">
        <v>12</v>
      </c>
      <c r="H47" s="2" t="s">
        <v>13</v>
      </c>
      <c r="I47">
        <f t="shared" si="4"/>
        <v>0</v>
      </c>
      <c r="J47">
        <f t="shared" si="3"/>
        <v>0</v>
      </c>
    </row>
    <row r="48" spans="1:10" ht="12.75" outlineLevel="1">
      <c r="A48" s="4" t="s">
        <v>34</v>
      </c>
      <c r="B48" s="2"/>
      <c r="C48" s="10">
        <f>SUBTOTAL(9,C44:C47)</f>
        <v>183067.88</v>
      </c>
      <c r="D48" s="10">
        <f>SUBTOTAL(9,D44:D47)</f>
        <v>0</v>
      </c>
      <c r="E48" s="10">
        <f>SUBTOTAL(9,E44:E47)</f>
        <v>183067.88</v>
      </c>
      <c r="F48" s="10"/>
      <c r="G48" s="4"/>
      <c r="H48" s="2">
        <f>SUBTOTAL(9,H44:H47)</f>
        <v>0</v>
      </c>
      <c r="I48">
        <f t="shared" si="4"/>
        <v>183067.88</v>
      </c>
      <c r="J48">
        <f t="shared" si="3"/>
        <v>105007.735968</v>
      </c>
    </row>
    <row r="49" spans="1:10" ht="12.75" outlineLevel="2">
      <c r="A49" s="2" t="s">
        <v>26</v>
      </c>
      <c r="B49" s="2" t="s">
        <v>5</v>
      </c>
      <c r="C49" s="3">
        <v>342906.21</v>
      </c>
      <c r="D49" s="3">
        <v>0</v>
      </c>
      <c r="E49" s="3">
        <v>342906.21</v>
      </c>
      <c r="F49" s="3"/>
      <c r="G49" s="2" t="s">
        <v>25</v>
      </c>
      <c r="H49" s="2" t="s">
        <v>24</v>
      </c>
      <c r="J49">
        <f aca="true" t="shared" si="5" ref="J49:J61">I49*57.36/100</f>
        <v>0</v>
      </c>
    </row>
    <row r="50" spans="1:10" ht="12.75" outlineLevel="2">
      <c r="A50" s="2" t="s">
        <v>27</v>
      </c>
      <c r="B50" s="2" t="s">
        <v>5</v>
      </c>
      <c r="C50" s="3">
        <v>135634.12</v>
      </c>
      <c r="D50" s="3">
        <v>0</v>
      </c>
      <c r="E50" s="3">
        <v>135634.12</v>
      </c>
      <c r="F50" s="3"/>
      <c r="G50" s="2" t="s">
        <v>25</v>
      </c>
      <c r="H50" s="2" t="s">
        <v>24</v>
      </c>
      <c r="J50">
        <f t="shared" si="5"/>
        <v>0</v>
      </c>
    </row>
    <row r="51" spans="1:10" ht="12.75" outlineLevel="1">
      <c r="A51" s="4" t="s">
        <v>35</v>
      </c>
      <c r="B51" s="2"/>
      <c r="C51" s="10">
        <f>SUBTOTAL(9,C49:C50)</f>
        <v>478540.33</v>
      </c>
      <c r="D51" s="10">
        <f>SUBTOTAL(9,D49:D50)</f>
        <v>0</v>
      </c>
      <c r="E51" s="10">
        <f>SUBTOTAL(9,E49:E50)</f>
        <v>478540.33</v>
      </c>
      <c r="F51" s="10"/>
      <c r="G51" s="4"/>
      <c r="H51" s="2">
        <f>SUBTOTAL(9,H49:H50)</f>
        <v>0</v>
      </c>
      <c r="I51">
        <f t="shared" si="4"/>
        <v>478540.33</v>
      </c>
      <c r="J51">
        <f t="shared" si="5"/>
        <v>274490.733288</v>
      </c>
    </row>
    <row r="52" spans="1:10" ht="12.75" outlineLevel="2">
      <c r="A52" s="2" t="s">
        <v>26</v>
      </c>
      <c r="B52" s="2" t="s">
        <v>5</v>
      </c>
      <c r="C52" s="3">
        <v>4304.73</v>
      </c>
      <c r="D52" s="3">
        <v>1552.01</v>
      </c>
      <c r="E52" s="3">
        <f>C52-D52</f>
        <v>2752.7199999999993</v>
      </c>
      <c r="F52" s="3"/>
      <c r="G52" s="2" t="s">
        <v>8</v>
      </c>
      <c r="H52" s="2" t="s">
        <v>9</v>
      </c>
      <c r="I52">
        <f t="shared" si="4"/>
        <v>0</v>
      </c>
      <c r="J52">
        <f t="shared" si="5"/>
        <v>0</v>
      </c>
    </row>
    <row r="53" spans="1:10" ht="12.75" outlineLevel="2">
      <c r="A53" s="2" t="s">
        <v>26</v>
      </c>
      <c r="B53" s="2" t="s">
        <v>5</v>
      </c>
      <c r="C53" s="3">
        <v>5723.78</v>
      </c>
      <c r="D53" s="3">
        <v>0</v>
      </c>
      <c r="E53" s="3">
        <v>5723.78</v>
      </c>
      <c r="F53" s="3"/>
      <c r="G53" s="2" t="s">
        <v>8</v>
      </c>
      <c r="H53" s="2" t="s">
        <v>9</v>
      </c>
      <c r="I53">
        <f t="shared" si="4"/>
        <v>0</v>
      </c>
      <c r="J53">
        <f t="shared" si="5"/>
        <v>0</v>
      </c>
    </row>
    <row r="54" spans="1:10" ht="12.75" outlineLevel="2">
      <c r="A54" s="2" t="s">
        <v>27</v>
      </c>
      <c r="B54" s="2" t="s">
        <v>5</v>
      </c>
      <c r="C54" s="3">
        <v>281332.48</v>
      </c>
      <c r="D54" s="3">
        <v>0</v>
      </c>
      <c r="E54" s="3">
        <v>281332.48</v>
      </c>
      <c r="F54" s="3"/>
      <c r="G54" s="2" t="s">
        <v>8</v>
      </c>
      <c r="H54" s="2" t="s">
        <v>9</v>
      </c>
      <c r="J54">
        <f t="shared" si="5"/>
        <v>0</v>
      </c>
    </row>
    <row r="55" spans="1:10" ht="12.75" outlineLevel="2">
      <c r="A55" s="2" t="s">
        <v>27</v>
      </c>
      <c r="B55" s="2" t="s">
        <v>5</v>
      </c>
      <c r="C55" s="3">
        <v>191817.6</v>
      </c>
      <c r="D55" s="3">
        <v>0</v>
      </c>
      <c r="E55" s="3">
        <v>191817.6</v>
      </c>
      <c r="F55" s="3"/>
      <c r="G55" s="2" t="s">
        <v>8</v>
      </c>
      <c r="H55" s="2" t="s">
        <v>9</v>
      </c>
      <c r="J55">
        <f t="shared" si="5"/>
        <v>0</v>
      </c>
    </row>
    <row r="56" spans="1:10" ht="12.75" outlineLevel="1">
      <c r="A56" s="4" t="s">
        <v>36</v>
      </c>
      <c r="B56" s="2"/>
      <c r="C56" s="10">
        <f>SUBTOTAL(9,C52:C55)</f>
        <v>483178.58999999997</v>
      </c>
      <c r="D56" s="10">
        <f>SUBTOTAL(9,D52:D55)</f>
        <v>1552.01</v>
      </c>
      <c r="E56" s="10">
        <f>SUBTOTAL(9,E52:E55)</f>
        <v>481626.57999999996</v>
      </c>
      <c r="F56" s="10"/>
      <c r="G56" s="4"/>
      <c r="H56" s="2">
        <f>SUBTOTAL(9,H52:H55)</f>
        <v>0</v>
      </c>
      <c r="I56">
        <f t="shared" si="4"/>
        <v>483178.58999999997</v>
      </c>
      <c r="J56">
        <f t="shared" si="5"/>
        <v>277151.23922399996</v>
      </c>
    </row>
    <row r="57" spans="1:10" ht="12.75" outlineLevel="2">
      <c r="A57" s="2" t="s">
        <v>26</v>
      </c>
      <c r="B57" s="2" t="s">
        <v>5</v>
      </c>
      <c r="C57" s="3">
        <v>40964.97</v>
      </c>
      <c r="D57" s="3">
        <v>0</v>
      </c>
      <c r="E57" s="3">
        <v>40964.97</v>
      </c>
      <c r="F57" s="3"/>
      <c r="G57" s="2" t="s">
        <v>10</v>
      </c>
      <c r="H57" s="2" t="s">
        <v>11</v>
      </c>
      <c r="I57">
        <f>IF(C57&gt;100000,C57,0)</f>
        <v>0</v>
      </c>
      <c r="J57">
        <f t="shared" si="5"/>
        <v>0</v>
      </c>
    </row>
    <row r="58" spans="1:10" ht="12.75" outlineLevel="2">
      <c r="A58" s="2" t="s">
        <v>26</v>
      </c>
      <c r="B58" s="2" t="s">
        <v>5</v>
      </c>
      <c r="C58" s="3">
        <v>149011.96</v>
      </c>
      <c r="D58" s="3">
        <v>0</v>
      </c>
      <c r="E58" s="3">
        <v>149011.96</v>
      </c>
      <c r="F58" s="3"/>
      <c r="G58" s="2" t="s">
        <v>10</v>
      </c>
      <c r="H58" s="2" t="s">
        <v>11</v>
      </c>
      <c r="I58">
        <f>IF(C58&gt;100000,C58,0)</f>
        <v>149011.96</v>
      </c>
      <c r="J58">
        <f t="shared" si="5"/>
        <v>85473.260256</v>
      </c>
    </row>
    <row r="59" spans="1:10" ht="12.75" outlineLevel="2">
      <c r="A59" s="2" t="s">
        <v>27</v>
      </c>
      <c r="B59" s="2" t="s">
        <v>5</v>
      </c>
      <c r="C59" s="3">
        <v>8623.75</v>
      </c>
      <c r="D59" s="3">
        <v>0</v>
      </c>
      <c r="E59" s="3">
        <v>8623.75</v>
      </c>
      <c r="F59" s="3"/>
      <c r="G59" s="2" t="s">
        <v>10</v>
      </c>
      <c r="H59" s="2" t="s">
        <v>11</v>
      </c>
      <c r="I59">
        <f>IF(C59&gt;100000,C59,0)</f>
        <v>0</v>
      </c>
      <c r="J59">
        <f t="shared" si="5"/>
        <v>0</v>
      </c>
    </row>
    <row r="60" spans="1:10" ht="12.75" outlineLevel="1">
      <c r="A60" s="4" t="s">
        <v>37</v>
      </c>
      <c r="B60" s="2"/>
      <c r="C60" s="10">
        <f>SUBTOTAL(9,C57:C59)</f>
        <v>198600.68</v>
      </c>
      <c r="D60" s="10">
        <f>SUBTOTAL(9,D57:D59)</f>
        <v>0</v>
      </c>
      <c r="E60" s="10">
        <f>SUBTOTAL(9,E57:E59)</f>
        <v>198600.68</v>
      </c>
      <c r="F60" s="10"/>
      <c r="G60" s="4"/>
      <c r="H60" s="2">
        <f>SUBTOTAL(9,H57:H59)</f>
        <v>0</v>
      </c>
      <c r="I60">
        <f>IF(C60&gt;100000,C60,0)</f>
        <v>198600.68</v>
      </c>
      <c r="J60">
        <f t="shared" si="5"/>
        <v>113917.350048</v>
      </c>
    </row>
    <row r="61" spans="1:10" ht="12.75">
      <c r="A61" s="11" t="s">
        <v>39</v>
      </c>
      <c r="B61" s="5"/>
      <c r="C61" s="12">
        <f aca="true" t="shared" si="6" ref="C61:I61">SUBTOTAL(9,C7:C60)</f>
        <v>3379762.9000000004</v>
      </c>
      <c r="D61" s="12">
        <f t="shared" si="6"/>
        <v>1552.01</v>
      </c>
      <c r="E61" s="12">
        <f t="shared" si="6"/>
        <v>3214149.650000001</v>
      </c>
      <c r="F61" s="12">
        <f t="shared" si="6"/>
        <v>164061.24</v>
      </c>
      <c r="G61" s="12">
        <f t="shared" si="6"/>
        <v>0</v>
      </c>
      <c r="H61" s="12">
        <f t="shared" si="6"/>
        <v>0</v>
      </c>
      <c r="I61" s="12">
        <f t="shared" si="6"/>
        <v>3528774.86</v>
      </c>
      <c r="J61">
        <f t="shared" si="5"/>
        <v>2024105.259696</v>
      </c>
    </row>
    <row r="63" spans="1:8" ht="12.75">
      <c r="A63" s="7"/>
      <c r="B63" s="16"/>
      <c r="C63" s="20"/>
      <c r="D63" s="20"/>
      <c r="E63" s="20"/>
      <c r="F63" s="20"/>
      <c r="G63" s="20"/>
      <c r="H63" s="7"/>
    </row>
    <row r="64" spans="1:8" ht="12.75">
      <c r="A64" s="8"/>
      <c r="B64" s="7"/>
      <c r="C64" s="19"/>
      <c r="D64" s="21"/>
      <c r="E64" s="21"/>
      <c r="F64" s="21"/>
      <c r="G64" s="21"/>
      <c r="H64" s="7"/>
    </row>
    <row r="65" spans="2:7" ht="12.75">
      <c r="B65" s="7"/>
      <c r="C65" s="19"/>
      <c r="D65" s="19"/>
      <c r="E65" s="19"/>
      <c r="F65" s="19"/>
      <c r="G65" s="19"/>
    </row>
    <row r="68" spans="7:8" ht="12.75">
      <c r="G68" s="14"/>
      <c r="H68" s="7"/>
    </row>
    <row r="69" ht="12.75">
      <c r="H69" s="9"/>
    </row>
    <row r="70" ht="12.75">
      <c r="H70" s="9"/>
    </row>
  </sheetData>
  <sheetProtection/>
  <mergeCells count="5">
    <mergeCell ref="A4:H4"/>
    <mergeCell ref="B5:H5"/>
    <mergeCell ref="C65:G65"/>
    <mergeCell ref="C63:G63"/>
    <mergeCell ref="C64:G64"/>
  </mergeCells>
  <printOptions/>
  <pageMargins left="0.25" right="0.25" top="0.75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2020-12-22T08:42:01Z</cp:lastPrinted>
  <dcterms:created xsi:type="dcterms:W3CDTF">2020-08-25T07:35:34Z</dcterms:created>
  <dcterms:modified xsi:type="dcterms:W3CDTF">2020-12-28T06:47:39Z</dcterms:modified>
  <cp:category/>
  <cp:version/>
  <cp:contentType/>
  <cp:contentStatus/>
</cp:coreProperties>
</file>